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9\"/>
    </mc:Choice>
  </mc:AlternateContent>
  <xr:revisionPtr revIDLastSave="0" documentId="13_ncr:1_{62452226-F77D-465B-B09C-12CF6FB35E86}" xr6:coauthVersionLast="40" xr6:coauthVersionMax="40" xr10:uidLastSave="{00000000-0000-0000-0000-000000000000}"/>
  <bookViews>
    <workbookView xWindow="-120" yWindow="-120" windowWidth="20730" windowHeight="11160" activeTab="1" xr2:uid="{0022089D-3E37-48F9-A1B1-5E2F75CFE9CC}"/>
  </bookViews>
  <sheets>
    <sheet name="Jan detailed" sheetId="1" r:id="rId1"/>
    <sheet name="Jan summary" sheetId="2" r:id="rId2"/>
  </sheets>
  <definedNames>
    <definedName name="_xlnm.Print_Area" localSheetId="0">'Jan detailed'!$C$5:$L$92</definedName>
    <definedName name="_xlnm.Print_Area" localSheetId="1">'Jan summary'!$C$2:$M$58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J8" i="2"/>
  <c r="J14" i="2" s="1"/>
  <c r="D42" i="2" s="1"/>
  <c r="J3" i="2"/>
  <c r="M46" i="2"/>
  <c r="L46" i="2"/>
  <c r="M47" i="2"/>
  <c r="M50" i="2" s="1"/>
  <c r="K38" i="2"/>
  <c r="D44" i="2" s="1"/>
  <c r="K92" i="1"/>
  <c r="D101" i="1" s="1"/>
  <c r="H62" i="1"/>
  <c r="D98" i="1" s="1"/>
  <c r="D102" i="1" s="1"/>
  <c r="D45" i="2" l="1"/>
</calcChain>
</file>

<file path=xl/sharedStrings.xml><?xml version="1.0" encoding="utf-8"?>
<sst xmlns="http://schemas.openxmlformats.org/spreadsheetml/2006/main" count="135" uniqueCount="51">
  <si>
    <t xml:space="preserve">U3A Sapphire Coast Treasurer's Report  </t>
  </si>
  <si>
    <t>Date</t>
  </si>
  <si>
    <t>Detail</t>
  </si>
  <si>
    <t>Amount</t>
  </si>
  <si>
    <t>Income</t>
  </si>
  <si>
    <t>Paypal</t>
  </si>
  <si>
    <t>Donation</t>
  </si>
  <si>
    <t>Bank Interest</t>
  </si>
  <si>
    <t>Total Receipts</t>
  </si>
  <si>
    <t>Expenditure</t>
  </si>
  <si>
    <t>Payee</t>
  </si>
  <si>
    <t>Matanuska</t>
  </si>
  <si>
    <t>Amee Ingram</t>
  </si>
  <si>
    <t>Telstra</t>
  </si>
  <si>
    <t>Internet</t>
  </si>
  <si>
    <t>BVSC</t>
  </si>
  <si>
    <t>Debit Card</t>
  </si>
  <si>
    <t>B Perry</t>
  </si>
  <si>
    <t>C Bembrick</t>
  </si>
  <si>
    <t>Total Payments</t>
  </si>
  <si>
    <t>Bank Reconciliation</t>
  </si>
  <si>
    <t xml:space="preserve">Cashbook opening balance </t>
  </si>
  <si>
    <t>Horizon C.A.</t>
  </si>
  <si>
    <t xml:space="preserve">Plus income </t>
  </si>
  <si>
    <t>less U/P chqs</t>
  </si>
  <si>
    <t>Less expenditure</t>
  </si>
  <si>
    <t>Plus O/L A/C</t>
  </si>
  <si>
    <t>January</t>
  </si>
  <si>
    <t>Library Rental</t>
  </si>
  <si>
    <t>Postage</t>
  </si>
  <si>
    <t>Electrodry</t>
  </si>
  <si>
    <t>Carpet clean</t>
  </si>
  <si>
    <t>Snake bite kit</t>
  </si>
  <si>
    <t xml:space="preserve">Membership </t>
  </si>
  <si>
    <t>Old Bega Hospital</t>
  </si>
  <si>
    <t>Rental</t>
  </si>
  <si>
    <t>Printer</t>
  </si>
  <si>
    <t>Lunch registration day</t>
  </si>
  <si>
    <t>rent 27.1.19 - 23.2.19</t>
  </si>
  <si>
    <t>Hodsdon</t>
  </si>
  <si>
    <t>refund duplicated membership</t>
  </si>
  <si>
    <t>cleaning</t>
  </si>
  <si>
    <t>Senior Festival Grant BVSC</t>
  </si>
  <si>
    <t>K Separovic</t>
  </si>
  <si>
    <t>course leader training morning tea</t>
  </si>
  <si>
    <t>course leader training lunch</t>
  </si>
  <si>
    <t>Reimburse debit card</t>
  </si>
  <si>
    <t>Tura library rent</t>
  </si>
  <si>
    <t>Interest</t>
  </si>
  <si>
    <t>Grant Senior Festival</t>
  </si>
  <si>
    <t>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</si>
</sst>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14" fontId="0" fillId="0" borderId="0" xfId="0" applyNumberFormat="1"/>
    <xf numFmtId="2" fontId="0" fillId="0" borderId="0" xfId="0" applyNumberFormat="1" applyFill="1"/>
    <xf numFmtId="14" fontId="0" fillId="0" borderId="0" xfId="0" applyNumberFormat="1" applyFill="1"/>
    <xf numFmtId="0" fontId="0" fillId="0" borderId="0" xfId="0" quotePrefix="1" applyFill="1"/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2" fillId="0" borderId="0" xfId="0" applyFont="1" applyFill="1"/>
    <xf numFmtId="0" fontId="0" fillId="0" borderId="0" xfId="0" quotePrefix="1" applyFill="1" applyAlignment="1">
      <alignment horizontal="left"/>
    </xf>
    <xf numFmtId="4" fontId="5" fillId="0" borderId="0" xfId="0" applyNumberFormat="1" applyFont="1" applyFill="1"/>
    <xf numFmtId="0" fontId="0" fillId="0" borderId="0" xfId="0" quotePrefix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/>
    <xf numFmtId="0" fontId="0" fillId="0" borderId="0" xfId="0" applyFont="1" applyFill="1"/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Alignment="1">
      <alignment horizontal="right"/>
    </xf>
    <xf numFmtId="14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4" fontId="0" fillId="0" borderId="0" xfId="0" applyNumberFormat="1"/>
    <xf numFmtId="2" fontId="3" fillId="0" borderId="0" xfId="0" applyNumberFormat="1" applyFont="1" applyBorder="1"/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2" fontId="0" fillId="0" borderId="0" xfId="0" applyNumberFormat="1" applyFill="1" applyBorder="1"/>
    <xf numFmtId="2" fontId="6" fillId="0" borderId="0" xfId="0" applyNumberFormat="1" applyFont="1" applyFill="1"/>
    <xf numFmtId="2" fontId="0" fillId="0" borderId="0" xfId="0" applyNumberFormat="1" applyFont="1" applyFill="1" applyBorder="1"/>
    <xf numFmtId="2" fontId="0" fillId="0" borderId="1" xfId="0" applyNumberFormat="1" applyFill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/>
    <xf numFmtId="17" fontId="0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Fill="1"/>
    <xf numFmtId="2" fontId="1" fillId="0" borderId="0" xfId="0" applyNumberFormat="1" applyFont="1"/>
    <xf numFmtId="14" fontId="1" fillId="0" borderId="0" xfId="0" applyNumberFormat="1" applyFont="1" applyFill="1"/>
    <xf numFmtId="0" fontId="0" fillId="0" borderId="0" xfId="0" quotePrefix="1" applyFont="1" applyFill="1"/>
    <xf numFmtId="0" fontId="1" fillId="0" borderId="0" xfId="0" applyFont="1" applyFill="1"/>
    <xf numFmtId="0" fontId="0" fillId="0" borderId="0" xfId="0" quotePrefix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quotePrefix="1" applyFont="1" applyAlignment="1">
      <alignment horizontal="left"/>
    </xf>
    <xf numFmtId="4" fontId="1" fillId="0" borderId="0" xfId="0" applyNumberFormat="1" applyFont="1"/>
    <xf numFmtId="4" fontId="1" fillId="0" borderId="1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quotePrefix="1" applyFont="1"/>
    <xf numFmtId="4" fontId="5" fillId="0" borderId="0" xfId="0" applyNumberFormat="1" applyFont="1" applyFill="1" applyBorder="1"/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4856-8BC7-41FB-A809-AC8C4ED8D451}">
  <sheetPr>
    <pageSetUpPr fitToPage="1"/>
  </sheetPr>
  <dimension ref="C3:N119"/>
  <sheetViews>
    <sheetView topLeftCell="A81" zoomScaleNormal="100" workbookViewId="0">
      <selection activeCell="C68" sqref="C68:K81"/>
    </sheetView>
  </sheetViews>
  <sheetFormatPr defaultRowHeight="15" x14ac:dyDescent="0.25"/>
  <cols>
    <col min="3" max="3" width="26.42578125" customWidth="1"/>
    <col min="4" max="4" width="10.7109375" customWidth="1"/>
    <col min="5" max="5" width="36.42578125" customWidth="1"/>
    <col min="6" max="6" width="10.7109375" bestFit="1" customWidth="1"/>
    <col min="7" max="7" width="45.42578125" customWidth="1"/>
  </cols>
  <sheetData>
    <row r="3" spans="3:11" x14ac:dyDescent="0.25">
      <c r="E3" t="s">
        <v>0</v>
      </c>
      <c r="J3" s="1" t="s">
        <v>27</v>
      </c>
    </row>
    <row r="4" spans="3:11" x14ac:dyDescent="0.25">
      <c r="C4" s="2" t="s">
        <v>1</v>
      </c>
      <c r="E4" t="s">
        <v>2</v>
      </c>
      <c r="H4" t="s">
        <v>3</v>
      </c>
    </row>
    <row r="5" spans="3:11" x14ac:dyDescent="0.25">
      <c r="C5" s="3" t="s">
        <v>4</v>
      </c>
      <c r="D5" s="4"/>
      <c r="H5" s="5"/>
    </row>
    <row r="6" spans="3:11" x14ac:dyDescent="0.25">
      <c r="C6" s="6">
        <v>43467</v>
      </c>
      <c r="D6" s="6"/>
      <c r="E6" s="7" t="s">
        <v>5</v>
      </c>
      <c r="F6" s="8"/>
      <c r="G6" s="8"/>
      <c r="H6" s="5">
        <v>48.1</v>
      </c>
      <c r="I6" s="8"/>
      <c r="J6" s="8"/>
      <c r="K6" s="8"/>
    </row>
    <row r="7" spans="3:11" x14ac:dyDescent="0.25">
      <c r="C7" s="6">
        <v>43468</v>
      </c>
      <c r="D7" s="6"/>
      <c r="E7" s="7" t="s">
        <v>5</v>
      </c>
      <c r="F7" s="8"/>
      <c r="G7" s="8"/>
      <c r="H7" s="5">
        <v>144.30000000000001</v>
      </c>
      <c r="I7" s="8"/>
      <c r="J7" s="5"/>
      <c r="K7" s="8"/>
    </row>
    <row r="8" spans="3:11" x14ac:dyDescent="0.25">
      <c r="C8" s="6">
        <v>43469</v>
      </c>
      <c r="D8" s="6"/>
      <c r="E8" s="7" t="s">
        <v>5</v>
      </c>
      <c r="F8" s="8"/>
      <c r="G8" s="8"/>
      <c r="H8" s="5">
        <v>240.5</v>
      </c>
      <c r="I8" s="8"/>
      <c r="J8" s="8"/>
      <c r="K8" s="8"/>
    </row>
    <row r="9" spans="3:11" x14ac:dyDescent="0.25">
      <c r="C9" s="6">
        <v>43472</v>
      </c>
      <c r="D9" s="6"/>
      <c r="E9" s="9" t="s">
        <v>5</v>
      </c>
      <c r="F9" s="8"/>
      <c r="G9" s="8"/>
      <c r="H9" s="10">
        <v>96.2</v>
      </c>
      <c r="I9" s="10"/>
      <c r="J9" s="8"/>
      <c r="K9" s="8"/>
    </row>
    <row r="10" spans="3:11" x14ac:dyDescent="0.25">
      <c r="C10" s="6"/>
      <c r="D10" s="6"/>
      <c r="E10" s="7" t="s">
        <v>5</v>
      </c>
      <c r="F10" s="8"/>
      <c r="G10" s="8"/>
      <c r="H10" s="10">
        <v>24.05</v>
      </c>
      <c r="I10" s="10"/>
      <c r="J10" s="8"/>
      <c r="K10" s="8"/>
    </row>
    <row r="11" spans="3:11" x14ac:dyDescent="0.25">
      <c r="C11" s="6"/>
      <c r="D11" s="6"/>
      <c r="E11" s="8" t="s">
        <v>5</v>
      </c>
      <c r="F11" s="8"/>
      <c r="G11" s="8"/>
      <c r="H11" s="10">
        <v>24.05</v>
      </c>
      <c r="I11" s="10"/>
      <c r="J11" s="11"/>
      <c r="K11" s="8"/>
    </row>
    <row r="12" spans="3:11" x14ac:dyDescent="0.25">
      <c r="C12" s="6">
        <v>43473</v>
      </c>
      <c r="D12" s="6"/>
      <c r="E12" s="8" t="s">
        <v>5</v>
      </c>
      <c r="F12" s="8"/>
      <c r="G12" s="8"/>
      <c r="H12" s="10">
        <v>192.4</v>
      </c>
      <c r="I12" s="10"/>
      <c r="J12" s="8"/>
      <c r="K12" s="8"/>
    </row>
    <row r="13" spans="3:11" x14ac:dyDescent="0.25">
      <c r="C13" s="6">
        <v>43474</v>
      </c>
      <c r="D13" s="6"/>
      <c r="E13" s="7" t="s">
        <v>5</v>
      </c>
      <c r="F13" s="8"/>
      <c r="G13" s="8"/>
      <c r="H13" s="10">
        <v>120.25</v>
      </c>
      <c r="I13" s="10"/>
      <c r="J13" s="8"/>
      <c r="K13" s="8"/>
    </row>
    <row r="14" spans="3:11" x14ac:dyDescent="0.25">
      <c r="C14" s="6">
        <v>43475</v>
      </c>
      <c r="D14" s="6"/>
      <c r="E14" s="8" t="s">
        <v>5</v>
      </c>
      <c r="F14" s="8"/>
      <c r="G14" s="8"/>
      <c r="H14" s="10">
        <v>168.35</v>
      </c>
      <c r="I14" s="10"/>
      <c r="J14" s="8"/>
      <c r="K14" s="8"/>
    </row>
    <row r="15" spans="3:11" x14ac:dyDescent="0.25">
      <c r="C15" s="6">
        <v>43477</v>
      </c>
      <c r="D15" s="6"/>
      <c r="E15" s="8" t="s">
        <v>5</v>
      </c>
      <c r="F15" s="8"/>
      <c r="G15" s="8"/>
      <c r="H15" s="10">
        <v>24.05</v>
      </c>
      <c r="I15" s="10"/>
      <c r="J15" s="8"/>
      <c r="K15" s="8"/>
    </row>
    <row r="16" spans="3:11" x14ac:dyDescent="0.25">
      <c r="C16" s="6">
        <v>43479</v>
      </c>
      <c r="D16" s="6"/>
      <c r="E16" s="7" t="s">
        <v>5</v>
      </c>
      <c r="F16" s="8"/>
      <c r="G16" s="8"/>
      <c r="H16" s="10">
        <v>168.35</v>
      </c>
      <c r="I16" s="10"/>
      <c r="J16" s="8"/>
      <c r="K16" s="8"/>
    </row>
    <row r="17" spans="3:11" x14ac:dyDescent="0.25">
      <c r="C17" s="6"/>
      <c r="D17" s="6"/>
      <c r="E17" s="7" t="s">
        <v>5</v>
      </c>
      <c r="F17" s="8"/>
      <c r="G17" s="8"/>
      <c r="H17" s="10">
        <v>120.25</v>
      </c>
      <c r="I17" s="10"/>
      <c r="J17" s="8"/>
      <c r="K17" s="8"/>
    </row>
    <row r="18" spans="3:11" x14ac:dyDescent="0.25">
      <c r="C18" s="6"/>
      <c r="D18" s="6"/>
      <c r="E18" s="7" t="s">
        <v>5</v>
      </c>
      <c r="F18" s="8"/>
      <c r="G18" s="8"/>
      <c r="H18" s="10">
        <v>120.25</v>
      </c>
      <c r="I18" s="10"/>
      <c r="J18" s="8"/>
      <c r="K18" s="8"/>
    </row>
    <row r="19" spans="3:11" x14ac:dyDescent="0.25">
      <c r="C19" s="6">
        <v>43480</v>
      </c>
      <c r="D19" s="6"/>
      <c r="E19" s="9" t="s">
        <v>33</v>
      </c>
      <c r="F19" s="8"/>
      <c r="G19" s="8"/>
      <c r="H19" s="10">
        <v>25</v>
      </c>
      <c r="I19" s="10"/>
      <c r="J19" s="8"/>
      <c r="K19" s="8"/>
    </row>
    <row r="20" spans="3:11" x14ac:dyDescent="0.25">
      <c r="C20" s="6"/>
      <c r="D20" s="6"/>
      <c r="E20" s="12" t="s">
        <v>5</v>
      </c>
      <c r="F20" s="8"/>
      <c r="G20" s="8"/>
      <c r="H20" s="10">
        <v>216.45</v>
      </c>
      <c r="I20" s="10"/>
      <c r="J20" s="8"/>
      <c r="K20" s="8"/>
    </row>
    <row r="21" spans="3:11" x14ac:dyDescent="0.25">
      <c r="C21" s="6">
        <v>43481</v>
      </c>
      <c r="D21" s="6"/>
      <c r="E21" s="8" t="s">
        <v>5</v>
      </c>
      <c r="F21" s="8"/>
      <c r="G21" s="8"/>
      <c r="H21" s="10">
        <v>120.25</v>
      </c>
      <c r="I21" s="10"/>
      <c r="J21" s="8"/>
      <c r="K21" s="8"/>
    </row>
    <row r="22" spans="3:11" x14ac:dyDescent="0.25">
      <c r="C22" s="6">
        <v>43482</v>
      </c>
      <c r="D22" s="6"/>
      <c r="E22" s="7" t="s">
        <v>5</v>
      </c>
      <c r="F22" s="8"/>
      <c r="G22" s="8"/>
      <c r="H22" s="10">
        <v>288.60000000000002</v>
      </c>
      <c r="I22" s="10"/>
      <c r="J22" s="8"/>
      <c r="K22" s="8"/>
    </row>
    <row r="23" spans="3:11" x14ac:dyDescent="0.25">
      <c r="C23" s="6">
        <v>43483</v>
      </c>
      <c r="D23" s="6"/>
      <c r="E23" s="7" t="s">
        <v>5</v>
      </c>
      <c r="F23" s="8"/>
      <c r="G23" s="8"/>
      <c r="H23" s="13">
        <v>120.25</v>
      </c>
      <c r="I23" s="10"/>
      <c r="J23" s="8"/>
      <c r="K23" s="8"/>
    </row>
    <row r="24" spans="3:11" x14ac:dyDescent="0.25">
      <c r="C24" s="6"/>
      <c r="D24" s="6"/>
      <c r="E24" s="6" t="s">
        <v>5</v>
      </c>
      <c r="F24" s="8"/>
      <c r="G24" s="8"/>
      <c r="H24" s="13">
        <v>120.25</v>
      </c>
      <c r="I24" s="10"/>
      <c r="J24" s="8"/>
      <c r="K24" s="8"/>
    </row>
    <row r="25" spans="3:11" x14ac:dyDescent="0.25">
      <c r="C25" s="6"/>
      <c r="D25" s="8"/>
      <c r="E25" s="14" t="s">
        <v>33</v>
      </c>
      <c r="F25" s="8"/>
      <c r="G25" s="8"/>
      <c r="H25" s="13">
        <v>150</v>
      </c>
      <c r="I25" s="10"/>
      <c r="J25" s="8"/>
      <c r="K25" s="8"/>
    </row>
    <row r="26" spans="3:11" x14ac:dyDescent="0.25">
      <c r="C26" s="6">
        <v>43486</v>
      </c>
      <c r="D26" s="8"/>
      <c r="E26" s="7" t="s">
        <v>5</v>
      </c>
      <c r="F26" s="8"/>
      <c r="G26" s="8"/>
      <c r="H26" s="13">
        <v>120.25</v>
      </c>
      <c r="I26" s="10"/>
      <c r="J26" s="8"/>
      <c r="K26" s="8"/>
    </row>
    <row r="27" spans="3:11" x14ac:dyDescent="0.25">
      <c r="C27" s="6"/>
      <c r="D27" s="8"/>
      <c r="E27" s="8" t="s">
        <v>5</v>
      </c>
      <c r="F27" s="8"/>
      <c r="G27" s="8"/>
      <c r="H27" s="10">
        <v>48.1</v>
      </c>
      <c r="I27" s="10"/>
      <c r="J27" s="8"/>
      <c r="K27" s="8"/>
    </row>
    <row r="28" spans="3:11" x14ac:dyDescent="0.25">
      <c r="C28" s="6"/>
      <c r="D28" s="8"/>
      <c r="E28" s="7" t="s">
        <v>5</v>
      </c>
      <c r="F28" s="8"/>
      <c r="G28" s="8"/>
      <c r="H28" s="10">
        <v>72.150000000000006</v>
      </c>
      <c r="I28" s="10"/>
      <c r="J28" s="8"/>
      <c r="K28" s="8"/>
    </row>
    <row r="29" spans="3:11" x14ac:dyDescent="0.25">
      <c r="C29" s="6">
        <v>43487</v>
      </c>
      <c r="D29" s="8"/>
      <c r="E29" s="7" t="s">
        <v>5</v>
      </c>
      <c r="F29" s="8"/>
      <c r="G29" s="8"/>
      <c r="H29" s="10">
        <v>96.2</v>
      </c>
      <c r="I29" s="10"/>
      <c r="J29" s="8"/>
      <c r="K29" s="8"/>
    </row>
    <row r="30" spans="3:11" x14ac:dyDescent="0.25">
      <c r="C30" s="6">
        <v>43488</v>
      </c>
      <c r="D30" s="8"/>
      <c r="E30" s="8" t="s">
        <v>6</v>
      </c>
      <c r="F30" s="8"/>
      <c r="G30" s="8"/>
      <c r="H30" s="10">
        <v>2</v>
      </c>
      <c r="I30" s="10"/>
      <c r="J30" s="8"/>
      <c r="K30" s="8"/>
    </row>
    <row r="31" spans="3:11" x14ac:dyDescent="0.25">
      <c r="C31" s="6"/>
      <c r="D31" s="8"/>
      <c r="E31" s="8" t="s">
        <v>33</v>
      </c>
      <c r="F31" s="8"/>
      <c r="G31" s="8"/>
      <c r="H31" s="10">
        <v>805</v>
      </c>
      <c r="I31" s="10"/>
      <c r="J31" s="8"/>
      <c r="K31" s="8"/>
    </row>
    <row r="32" spans="3:11" x14ac:dyDescent="0.25">
      <c r="C32" s="6"/>
      <c r="D32" s="8"/>
      <c r="E32" s="8" t="s">
        <v>5</v>
      </c>
      <c r="F32" s="8"/>
      <c r="G32" s="8"/>
      <c r="H32" s="10">
        <v>168.35</v>
      </c>
      <c r="I32" s="8"/>
      <c r="J32" s="8"/>
      <c r="K32" s="8"/>
    </row>
    <row r="33" spans="3:11" x14ac:dyDescent="0.25">
      <c r="C33" s="6">
        <v>43489</v>
      </c>
      <c r="D33" s="8"/>
      <c r="E33" s="8" t="s">
        <v>42</v>
      </c>
      <c r="F33" s="8"/>
      <c r="G33" s="8"/>
      <c r="H33" s="10">
        <v>1000</v>
      </c>
      <c r="I33" s="8"/>
      <c r="J33" s="8"/>
      <c r="K33" s="8"/>
    </row>
    <row r="34" spans="3:11" x14ac:dyDescent="0.25">
      <c r="C34" s="6"/>
      <c r="D34" s="8"/>
      <c r="E34" s="7" t="s">
        <v>33</v>
      </c>
      <c r="F34" s="8"/>
      <c r="G34" s="8"/>
      <c r="H34" s="10">
        <v>50</v>
      </c>
      <c r="I34" s="8"/>
      <c r="J34" s="8"/>
      <c r="K34" s="8"/>
    </row>
    <row r="35" spans="3:11" x14ac:dyDescent="0.25">
      <c r="C35" s="6"/>
      <c r="D35" s="8"/>
      <c r="E35" s="7" t="s">
        <v>5</v>
      </c>
      <c r="F35" s="8"/>
      <c r="G35" s="8"/>
      <c r="H35" s="10">
        <v>96.2</v>
      </c>
      <c r="I35" s="8"/>
      <c r="J35" s="8"/>
      <c r="K35" s="8"/>
    </row>
    <row r="36" spans="3:11" x14ac:dyDescent="0.25">
      <c r="C36" s="6">
        <v>43490</v>
      </c>
      <c r="D36" s="8"/>
      <c r="E36" s="7" t="s">
        <v>5</v>
      </c>
      <c r="F36" s="8"/>
      <c r="G36" s="8"/>
      <c r="H36" s="10">
        <v>24.05</v>
      </c>
      <c r="I36" s="8"/>
      <c r="J36" s="8"/>
      <c r="K36" s="8"/>
    </row>
    <row r="37" spans="3:11" x14ac:dyDescent="0.25">
      <c r="C37" s="6">
        <v>43494</v>
      </c>
      <c r="D37" s="8"/>
      <c r="E37" s="7" t="s">
        <v>5</v>
      </c>
      <c r="F37" s="8"/>
      <c r="G37" s="8"/>
      <c r="H37" s="10">
        <v>192.4</v>
      </c>
      <c r="I37" s="8"/>
      <c r="J37" s="8"/>
      <c r="K37" s="8"/>
    </row>
    <row r="38" spans="3:11" x14ac:dyDescent="0.25">
      <c r="C38" s="6"/>
      <c r="D38" s="8"/>
      <c r="E38" s="7" t="s">
        <v>5</v>
      </c>
      <c r="F38" s="8"/>
      <c r="G38" s="8"/>
      <c r="H38" s="10">
        <v>96.2</v>
      </c>
      <c r="I38" s="8"/>
      <c r="J38" s="8"/>
      <c r="K38" s="8"/>
    </row>
    <row r="39" spans="3:11" x14ac:dyDescent="0.25">
      <c r="C39" s="6"/>
      <c r="D39" s="8"/>
      <c r="E39" s="7" t="s">
        <v>5</v>
      </c>
      <c r="F39" s="8"/>
      <c r="G39" s="8"/>
      <c r="H39" s="10">
        <v>48.1</v>
      </c>
      <c r="I39" s="8"/>
      <c r="J39" s="8"/>
      <c r="K39" s="8"/>
    </row>
    <row r="40" spans="3:11" x14ac:dyDescent="0.25">
      <c r="C40" s="6"/>
      <c r="D40" s="8"/>
      <c r="E40" s="7" t="s">
        <v>5</v>
      </c>
      <c r="F40" s="8"/>
      <c r="G40" s="8"/>
      <c r="H40" s="10">
        <v>48.1</v>
      </c>
      <c r="I40" s="8"/>
      <c r="J40" s="8"/>
      <c r="K40" s="8"/>
    </row>
    <row r="41" spans="3:11" x14ac:dyDescent="0.25">
      <c r="C41" s="6">
        <v>43495</v>
      </c>
      <c r="D41" s="8"/>
      <c r="E41" s="7" t="s">
        <v>5</v>
      </c>
      <c r="F41" s="8"/>
      <c r="G41" s="8"/>
      <c r="H41" s="10">
        <v>216.45</v>
      </c>
      <c r="I41" s="8"/>
      <c r="J41" s="8"/>
      <c r="K41" s="8"/>
    </row>
    <row r="42" spans="3:11" x14ac:dyDescent="0.25">
      <c r="C42" s="6">
        <v>43496</v>
      </c>
      <c r="D42" s="8"/>
      <c r="E42" s="7" t="s">
        <v>33</v>
      </c>
      <c r="F42" s="8"/>
      <c r="G42" s="8"/>
      <c r="H42" s="10">
        <v>75</v>
      </c>
      <c r="I42" s="8"/>
      <c r="J42" s="8"/>
      <c r="K42" s="8"/>
    </row>
    <row r="43" spans="3:11" x14ac:dyDescent="0.25">
      <c r="C43" s="6"/>
      <c r="D43" s="8"/>
      <c r="E43" s="7" t="s">
        <v>48</v>
      </c>
      <c r="F43" s="8"/>
      <c r="G43" s="8"/>
      <c r="H43" s="10">
        <v>0.05</v>
      </c>
      <c r="I43" s="8"/>
      <c r="J43" s="8"/>
      <c r="K43" s="8"/>
    </row>
    <row r="44" spans="3:11" x14ac:dyDescent="0.25">
      <c r="C44" s="6"/>
      <c r="D44" s="8"/>
      <c r="E44" s="7"/>
      <c r="F44" s="8"/>
      <c r="G44" s="8"/>
      <c r="H44" s="10"/>
      <c r="I44" s="8"/>
      <c r="J44" s="8"/>
      <c r="K44" s="8"/>
    </row>
    <row r="45" spans="3:11" x14ac:dyDescent="0.25">
      <c r="C45" s="6"/>
      <c r="D45" s="8"/>
      <c r="E45" s="7"/>
      <c r="F45" s="8"/>
      <c r="G45" s="8"/>
      <c r="H45" s="10"/>
      <c r="I45" s="8"/>
      <c r="J45" s="8"/>
      <c r="K45" s="8"/>
    </row>
    <row r="46" spans="3:11" x14ac:dyDescent="0.25">
      <c r="C46" s="6"/>
      <c r="D46" s="8"/>
      <c r="E46" s="7"/>
      <c r="F46" s="8"/>
      <c r="G46" s="8"/>
      <c r="H46" s="10"/>
      <c r="I46" s="8"/>
      <c r="J46" s="8"/>
      <c r="K46" s="8"/>
    </row>
    <row r="47" spans="3:11" x14ac:dyDescent="0.25">
      <c r="C47" s="6"/>
      <c r="D47" s="8"/>
      <c r="E47" s="7"/>
      <c r="F47" s="8"/>
      <c r="G47" s="8"/>
      <c r="H47" s="10"/>
      <c r="I47" s="8"/>
      <c r="J47" s="8"/>
      <c r="K47" s="8"/>
    </row>
    <row r="48" spans="3:11" x14ac:dyDescent="0.25">
      <c r="C48" s="6"/>
      <c r="D48" s="8"/>
      <c r="E48" s="7"/>
      <c r="F48" s="8"/>
      <c r="G48" s="8"/>
      <c r="H48" s="10"/>
      <c r="I48" s="8"/>
      <c r="J48" s="8"/>
      <c r="K48" s="8"/>
    </row>
    <row r="49" spans="3:11" x14ac:dyDescent="0.25">
      <c r="C49" s="6"/>
      <c r="D49" s="8"/>
      <c r="E49" s="7"/>
      <c r="F49" s="8"/>
      <c r="G49" s="8"/>
      <c r="H49" s="10"/>
      <c r="I49" s="8"/>
      <c r="J49" s="8"/>
      <c r="K49" s="8"/>
    </row>
    <row r="50" spans="3:11" x14ac:dyDescent="0.25">
      <c r="C50" s="6"/>
      <c r="D50" s="8"/>
      <c r="E50" s="7"/>
      <c r="F50" s="8"/>
      <c r="G50" s="8"/>
      <c r="H50" s="10"/>
      <c r="I50" s="8"/>
      <c r="J50" s="8"/>
      <c r="K50" s="8"/>
    </row>
    <row r="51" spans="3:11" x14ac:dyDescent="0.25">
      <c r="C51" s="6"/>
      <c r="D51" s="8"/>
      <c r="E51" s="12"/>
      <c r="F51" s="8"/>
      <c r="G51" s="8"/>
      <c r="H51" s="10"/>
      <c r="I51" s="8"/>
      <c r="J51" s="8"/>
      <c r="K51" s="8"/>
    </row>
    <row r="52" spans="3:11" x14ac:dyDescent="0.25">
      <c r="C52" s="6"/>
      <c r="D52" s="8"/>
      <c r="E52" s="12"/>
      <c r="F52" s="8"/>
      <c r="G52" s="8"/>
      <c r="H52" s="10"/>
      <c r="I52" s="8"/>
      <c r="J52" s="8"/>
      <c r="K52" s="8"/>
    </row>
    <row r="53" spans="3:11" x14ac:dyDescent="0.25">
      <c r="C53" s="6"/>
      <c r="D53" s="8"/>
      <c r="E53" s="12"/>
      <c r="F53" s="8"/>
      <c r="G53" s="8"/>
      <c r="H53" s="10"/>
      <c r="I53" s="8"/>
      <c r="J53" s="8"/>
      <c r="K53" s="8"/>
    </row>
    <row r="54" spans="3:11" x14ac:dyDescent="0.25">
      <c r="C54" s="6"/>
      <c r="D54" s="8"/>
      <c r="E54" s="12"/>
      <c r="F54" s="8"/>
      <c r="G54" s="8"/>
      <c r="H54" s="10"/>
      <c r="I54" s="8"/>
      <c r="J54" s="8"/>
      <c r="K54" s="8"/>
    </row>
    <row r="55" spans="3:11" x14ac:dyDescent="0.25">
      <c r="C55" s="6"/>
      <c r="D55" s="8"/>
      <c r="E55" s="12"/>
      <c r="F55" s="8"/>
      <c r="G55" s="8"/>
      <c r="H55" s="10"/>
      <c r="I55" s="8"/>
      <c r="J55" s="8"/>
      <c r="K55" s="8"/>
    </row>
    <row r="56" spans="3:11" x14ac:dyDescent="0.25">
      <c r="C56" s="6"/>
      <c r="D56" s="8"/>
      <c r="E56" s="12"/>
      <c r="F56" s="8"/>
      <c r="G56" s="8"/>
      <c r="H56" s="10"/>
      <c r="I56" s="8"/>
      <c r="J56" s="8"/>
      <c r="K56" s="8"/>
    </row>
    <row r="57" spans="3:11" x14ac:dyDescent="0.25">
      <c r="C57" s="6"/>
      <c r="D57" s="8"/>
      <c r="E57" s="12"/>
      <c r="F57" s="8"/>
      <c r="G57" s="8"/>
      <c r="H57" s="10"/>
      <c r="I57" s="8"/>
      <c r="J57" s="8"/>
      <c r="K57" s="8"/>
    </row>
    <row r="58" spans="3:11" x14ac:dyDescent="0.25">
      <c r="C58" s="6"/>
      <c r="D58" s="8"/>
      <c r="E58" s="12"/>
      <c r="F58" s="8"/>
      <c r="G58" s="8"/>
      <c r="H58" s="10"/>
      <c r="I58" s="8"/>
      <c r="J58" s="8"/>
      <c r="K58" s="8"/>
    </row>
    <row r="59" spans="3:11" x14ac:dyDescent="0.25">
      <c r="C59" s="6"/>
      <c r="D59" s="8"/>
      <c r="E59" s="12"/>
      <c r="F59" s="8"/>
      <c r="G59" s="8"/>
      <c r="H59" s="10"/>
      <c r="I59" s="8"/>
      <c r="J59" s="8"/>
      <c r="K59" s="8"/>
    </row>
    <row r="60" spans="3:11" x14ac:dyDescent="0.25">
      <c r="C60" s="6"/>
      <c r="D60" s="8"/>
      <c r="E60" s="12"/>
      <c r="F60" s="8"/>
      <c r="G60" s="8"/>
      <c r="H60" s="10"/>
      <c r="I60" s="8"/>
      <c r="J60" s="8"/>
      <c r="K60" s="8"/>
    </row>
    <row r="61" spans="3:11" x14ac:dyDescent="0.25">
      <c r="C61" s="6"/>
      <c r="D61" s="8"/>
      <c r="E61" s="12"/>
      <c r="F61" s="8"/>
      <c r="G61" s="8"/>
      <c r="H61" s="10"/>
      <c r="I61" s="8"/>
      <c r="J61" s="8"/>
      <c r="K61" s="8"/>
    </row>
    <row r="62" spans="3:11" x14ac:dyDescent="0.25">
      <c r="E62" t="s">
        <v>8</v>
      </c>
      <c r="G62" s="8"/>
      <c r="H62" s="10">
        <f>SUM(H4:H61)</f>
        <v>5690.4999999999991</v>
      </c>
      <c r="I62" s="8"/>
      <c r="J62" s="8"/>
      <c r="K62" s="8"/>
    </row>
    <row r="63" spans="3:11" x14ac:dyDescent="0.25">
      <c r="G63" s="8"/>
      <c r="H63" s="8"/>
      <c r="I63" s="8"/>
      <c r="J63" s="8"/>
      <c r="K63" s="8"/>
    </row>
    <row r="64" spans="3:11" x14ac:dyDescent="0.25">
      <c r="G64" s="8"/>
      <c r="H64" s="8"/>
      <c r="I64" s="8"/>
      <c r="J64" s="8"/>
      <c r="K64" s="8"/>
    </row>
    <row r="65" spans="3:13" x14ac:dyDescent="0.25">
      <c r="G65" s="8"/>
      <c r="H65" s="8"/>
      <c r="I65" s="8"/>
      <c r="J65" s="8"/>
      <c r="K65" s="8"/>
      <c r="M65" s="8"/>
    </row>
    <row r="66" spans="3:13" x14ac:dyDescent="0.25">
      <c r="C66" s="3" t="s">
        <v>9</v>
      </c>
      <c r="H66" s="8"/>
      <c r="I66" s="8"/>
      <c r="J66" s="8"/>
      <c r="K66" s="8"/>
      <c r="M66" s="8"/>
    </row>
    <row r="67" spans="3:13" x14ac:dyDescent="0.25">
      <c r="C67" s="15" t="s">
        <v>1</v>
      </c>
      <c r="D67" s="15"/>
      <c r="E67" s="15" t="s">
        <v>10</v>
      </c>
      <c r="F67" s="15"/>
      <c r="G67" s="15" t="s">
        <v>2</v>
      </c>
      <c r="H67" s="16"/>
      <c r="I67" s="16"/>
      <c r="J67" s="16"/>
      <c r="K67" s="16" t="s">
        <v>3</v>
      </c>
      <c r="M67" s="8"/>
    </row>
    <row r="68" spans="3:13" x14ac:dyDescent="0.25">
      <c r="C68" s="6">
        <v>43474</v>
      </c>
      <c r="D68" s="8"/>
      <c r="E68" s="8" t="s">
        <v>13</v>
      </c>
      <c r="F68" s="8"/>
      <c r="G68" s="8" t="s">
        <v>14</v>
      </c>
      <c r="H68" s="8"/>
      <c r="I68" s="8"/>
      <c r="J68" s="17"/>
      <c r="K68" s="5">
        <v>59.9</v>
      </c>
      <c r="M68" s="5"/>
    </row>
    <row r="69" spans="3:13" x14ac:dyDescent="0.25">
      <c r="C69" s="18">
        <v>43479</v>
      </c>
      <c r="D69" s="8"/>
      <c r="E69" s="8" t="s">
        <v>15</v>
      </c>
      <c r="F69" s="19"/>
      <c r="G69" s="8" t="s">
        <v>28</v>
      </c>
      <c r="H69" s="20"/>
      <c r="I69" s="20"/>
      <c r="J69" s="17"/>
      <c r="K69" s="21">
        <v>470.11</v>
      </c>
    </row>
    <row r="70" spans="3:13" x14ac:dyDescent="0.25">
      <c r="C70" s="22">
        <v>43481</v>
      </c>
      <c r="D70" s="8"/>
      <c r="E70" s="8" t="s">
        <v>17</v>
      </c>
      <c r="F70" s="8"/>
      <c r="G70" s="8" t="s">
        <v>29</v>
      </c>
      <c r="H70" s="23"/>
      <c r="I70" s="23"/>
      <c r="J70" s="17"/>
      <c r="K70" s="24">
        <v>49.3</v>
      </c>
    </row>
    <row r="71" spans="3:13" x14ac:dyDescent="0.25">
      <c r="C71" s="22"/>
      <c r="D71" s="23"/>
      <c r="E71" s="8" t="s">
        <v>30</v>
      </c>
      <c r="F71" s="8"/>
      <c r="G71" s="8" t="s">
        <v>31</v>
      </c>
      <c r="H71" s="23"/>
      <c r="I71" s="23"/>
      <c r="J71" s="17"/>
      <c r="K71" s="24">
        <v>129</v>
      </c>
    </row>
    <row r="72" spans="3:13" x14ac:dyDescent="0.25">
      <c r="C72" s="22"/>
      <c r="D72" s="23"/>
      <c r="E72" s="8" t="s">
        <v>17</v>
      </c>
      <c r="F72" s="8"/>
      <c r="G72" s="8" t="s">
        <v>32</v>
      </c>
      <c r="H72" s="23"/>
      <c r="I72" s="23"/>
      <c r="J72" s="17"/>
      <c r="K72" s="24">
        <v>37</v>
      </c>
    </row>
    <row r="73" spans="3:13" x14ac:dyDescent="0.25">
      <c r="C73" s="22">
        <v>43486</v>
      </c>
      <c r="D73" s="23"/>
      <c r="E73" s="8" t="s">
        <v>34</v>
      </c>
      <c r="F73" s="8"/>
      <c r="G73" s="8" t="s">
        <v>35</v>
      </c>
      <c r="H73" s="23"/>
      <c r="I73" s="23"/>
      <c r="J73" s="17"/>
      <c r="K73" s="25">
        <v>280.5</v>
      </c>
    </row>
    <row r="74" spans="3:13" x14ac:dyDescent="0.25">
      <c r="C74" s="22">
        <v>43488</v>
      </c>
      <c r="D74" s="23"/>
      <c r="E74" s="8" t="s">
        <v>17</v>
      </c>
      <c r="F74" s="8"/>
      <c r="G74" s="8" t="s">
        <v>36</v>
      </c>
      <c r="H74" s="23"/>
      <c r="I74" s="23"/>
      <c r="J74" s="17"/>
      <c r="K74" s="25">
        <v>590</v>
      </c>
    </row>
    <row r="75" spans="3:13" x14ac:dyDescent="0.25">
      <c r="C75" s="22"/>
      <c r="D75" s="23"/>
      <c r="E75" s="8" t="s">
        <v>18</v>
      </c>
      <c r="F75" s="8"/>
      <c r="G75" s="8" t="s">
        <v>37</v>
      </c>
      <c r="H75" s="23"/>
      <c r="I75" s="23"/>
      <c r="J75" s="17"/>
      <c r="K75" s="25">
        <v>70</v>
      </c>
    </row>
    <row r="76" spans="3:13" x14ac:dyDescent="0.25">
      <c r="C76" s="22"/>
      <c r="D76" s="23"/>
      <c r="E76" s="8" t="s">
        <v>11</v>
      </c>
      <c r="F76" s="8"/>
      <c r="G76" s="8" t="s">
        <v>38</v>
      </c>
      <c r="H76" s="23"/>
      <c r="I76" s="23"/>
      <c r="J76" s="17"/>
      <c r="K76" s="25">
        <v>800</v>
      </c>
    </row>
    <row r="77" spans="3:13" x14ac:dyDescent="0.25">
      <c r="C77" s="6"/>
      <c r="D77" s="8"/>
      <c r="E77" s="8" t="s">
        <v>39</v>
      </c>
      <c r="F77" s="8"/>
      <c r="G77" s="8" t="s">
        <v>40</v>
      </c>
      <c r="H77" s="23"/>
      <c r="I77" s="23"/>
      <c r="J77" s="17"/>
      <c r="K77" s="25">
        <v>25</v>
      </c>
    </row>
    <row r="78" spans="3:13" x14ac:dyDescent="0.25">
      <c r="C78" s="22"/>
      <c r="D78" s="23"/>
      <c r="E78" s="8" t="s">
        <v>12</v>
      </c>
      <c r="F78" s="8"/>
      <c r="G78" s="23" t="s">
        <v>41</v>
      </c>
      <c r="H78" s="23"/>
      <c r="I78" s="23"/>
      <c r="J78" s="26"/>
      <c r="K78" s="25">
        <v>37.5</v>
      </c>
    </row>
    <row r="79" spans="3:13" x14ac:dyDescent="0.25">
      <c r="C79" s="22">
        <v>43492</v>
      </c>
      <c r="D79" s="23"/>
      <c r="E79" s="8" t="s">
        <v>43</v>
      </c>
      <c r="F79" s="8"/>
      <c r="G79" s="23" t="s">
        <v>44</v>
      </c>
      <c r="H79" s="23"/>
      <c r="I79" s="23"/>
      <c r="J79" s="17"/>
      <c r="K79" s="25">
        <v>16.5</v>
      </c>
    </row>
    <row r="80" spans="3:13" x14ac:dyDescent="0.25">
      <c r="C80" s="6"/>
      <c r="D80" s="23"/>
      <c r="E80" s="8" t="s">
        <v>46</v>
      </c>
      <c r="F80" s="23"/>
      <c r="G80" s="23" t="s">
        <v>45</v>
      </c>
      <c r="H80" s="23"/>
      <c r="I80" s="23"/>
      <c r="J80" s="17"/>
      <c r="K80" s="25">
        <v>140</v>
      </c>
    </row>
    <row r="81" spans="3:11" x14ac:dyDescent="0.25">
      <c r="C81" s="6">
        <v>43495</v>
      </c>
      <c r="D81" s="23"/>
      <c r="E81" s="8" t="s">
        <v>46</v>
      </c>
      <c r="F81" s="23"/>
      <c r="G81" s="23" t="s">
        <v>47</v>
      </c>
      <c r="H81" s="23"/>
      <c r="I81" s="23"/>
      <c r="J81" s="17"/>
      <c r="K81" s="25">
        <v>16</v>
      </c>
    </row>
    <row r="82" spans="3:11" x14ac:dyDescent="0.25">
      <c r="C82" s="6"/>
      <c r="D82" s="23"/>
      <c r="E82" s="8"/>
      <c r="F82" s="23"/>
      <c r="G82" s="23"/>
      <c r="H82" s="23"/>
      <c r="I82" s="23"/>
      <c r="J82" s="17"/>
      <c r="K82" s="25"/>
    </row>
    <row r="83" spans="3:11" x14ac:dyDescent="0.25">
      <c r="C83" s="6"/>
      <c r="D83" s="23"/>
      <c r="E83" s="8"/>
      <c r="F83" s="23"/>
      <c r="G83" s="23"/>
      <c r="H83" s="23"/>
      <c r="I83" s="23"/>
      <c r="J83" s="17"/>
      <c r="K83" s="25"/>
    </row>
    <row r="84" spans="3:11" x14ac:dyDescent="0.25">
      <c r="C84" s="27"/>
      <c r="D84" s="28"/>
      <c r="E84" s="8"/>
      <c r="F84" s="23"/>
      <c r="G84" s="23"/>
      <c r="H84" s="28"/>
      <c r="I84" s="28"/>
      <c r="J84" s="26"/>
      <c r="K84" s="29"/>
    </row>
    <row r="85" spans="3:11" x14ac:dyDescent="0.25">
      <c r="C85" s="27"/>
      <c r="D85" s="28"/>
      <c r="E85" s="8"/>
      <c r="F85" s="23"/>
      <c r="G85" s="23"/>
      <c r="H85" s="28"/>
      <c r="I85" s="28"/>
      <c r="J85" s="26"/>
      <c r="K85" s="29"/>
    </row>
    <row r="86" spans="3:11" x14ac:dyDescent="0.25">
      <c r="C86" s="28"/>
      <c r="D86" s="28"/>
      <c r="E86" s="8"/>
      <c r="F86" s="23"/>
      <c r="G86" s="23"/>
      <c r="H86" s="28"/>
      <c r="I86" s="28"/>
      <c r="J86" s="26"/>
      <c r="K86" s="29"/>
    </row>
    <row r="87" spans="3:11" x14ac:dyDescent="0.25">
      <c r="C87" s="28"/>
      <c r="D87" s="28"/>
      <c r="E87" s="8"/>
      <c r="F87" s="23"/>
      <c r="G87" s="23"/>
      <c r="H87" s="28"/>
      <c r="I87" s="28"/>
      <c r="J87" s="26"/>
      <c r="K87" s="29"/>
    </row>
    <row r="88" spans="3:11" x14ac:dyDescent="0.25">
      <c r="C88" s="28"/>
      <c r="D88" s="28"/>
      <c r="E88" s="8"/>
      <c r="F88" s="23"/>
      <c r="G88" s="23"/>
      <c r="H88" s="28"/>
      <c r="I88" s="28"/>
      <c r="J88" s="26"/>
      <c r="K88" s="29"/>
    </row>
    <row r="89" spans="3:11" x14ac:dyDescent="0.25">
      <c r="C89" s="28"/>
      <c r="D89" s="28"/>
      <c r="E89" s="8"/>
      <c r="F89" s="23"/>
      <c r="G89" s="23"/>
      <c r="H89" s="28"/>
      <c r="I89" s="28"/>
      <c r="J89" s="26"/>
      <c r="K89" s="29"/>
    </row>
    <row r="90" spans="3:11" x14ac:dyDescent="0.25">
      <c r="C90" s="28"/>
      <c r="D90" s="28"/>
      <c r="E90" s="8"/>
      <c r="F90" s="23"/>
      <c r="G90" s="23"/>
      <c r="H90" s="28"/>
      <c r="I90" s="28"/>
      <c r="J90" s="26"/>
      <c r="K90" s="29"/>
    </row>
    <row r="91" spans="3:11" x14ac:dyDescent="0.25">
      <c r="C91" s="27"/>
      <c r="D91" s="28"/>
      <c r="E91" s="23"/>
      <c r="F91" s="23"/>
      <c r="G91" s="28"/>
      <c r="H91" s="28"/>
      <c r="I91" s="28"/>
      <c r="J91" s="28"/>
      <c r="K91" s="29"/>
    </row>
    <row r="92" spans="3:11" x14ac:dyDescent="0.25">
      <c r="E92" t="s">
        <v>19</v>
      </c>
      <c r="K92" s="30">
        <f>SUM(K68:K91)</f>
        <v>2720.81</v>
      </c>
    </row>
    <row r="93" spans="3:11" x14ac:dyDescent="0.25">
      <c r="K93" s="31"/>
    </row>
    <row r="94" spans="3:11" x14ac:dyDescent="0.25">
      <c r="K94" s="31"/>
    </row>
    <row r="95" spans="3:11" x14ac:dyDescent="0.25">
      <c r="J95" t="s">
        <v>20</v>
      </c>
      <c r="K95" s="31"/>
    </row>
    <row r="96" spans="3:11" x14ac:dyDescent="0.25">
      <c r="C96" t="s">
        <v>21</v>
      </c>
      <c r="D96" s="31">
        <v>0</v>
      </c>
    </row>
    <row r="97" spans="3:14" x14ac:dyDescent="0.25">
      <c r="C97" t="s">
        <v>22</v>
      </c>
      <c r="D97" s="8"/>
      <c r="G97" s="31"/>
      <c r="J97" t="s">
        <v>22</v>
      </c>
    </row>
    <row r="98" spans="3:14" x14ac:dyDescent="0.25">
      <c r="C98" t="s">
        <v>23</v>
      </c>
      <c r="D98" s="31">
        <f>H62</f>
        <v>5690.4999999999991</v>
      </c>
      <c r="F98" s="31"/>
      <c r="G98" s="30"/>
      <c r="L98" s="30"/>
      <c r="M98" s="30"/>
    </row>
    <row r="99" spans="3:14" x14ac:dyDescent="0.25">
      <c r="J99" t="s">
        <v>24</v>
      </c>
      <c r="L99" s="30"/>
      <c r="M99" s="30"/>
    </row>
    <row r="100" spans="3:14" x14ac:dyDescent="0.25">
      <c r="G100" s="31"/>
      <c r="L100" s="24"/>
      <c r="M100" s="30"/>
    </row>
    <row r="101" spans="3:14" x14ac:dyDescent="0.25">
      <c r="C101" t="s">
        <v>25</v>
      </c>
      <c r="D101" s="30">
        <f>K92</f>
        <v>2720.81</v>
      </c>
      <c r="F101" s="30"/>
      <c r="G101" s="30"/>
      <c r="K101" s="28"/>
      <c r="L101" s="25"/>
      <c r="M101" s="30"/>
    </row>
    <row r="102" spans="3:14" x14ac:dyDescent="0.25">
      <c r="D102" s="31">
        <f>D96+D98-D101</f>
        <v>2969.6899999999991</v>
      </c>
      <c r="F102" s="31"/>
      <c r="K102" s="28"/>
      <c r="L102" s="25"/>
      <c r="M102" s="30"/>
    </row>
    <row r="103" spans="3:14" x14ac:dyDescent="0.25">
      <c r="C103" t="s">
        <v>26</v>
      </c>
      <c r="G103" s="32"/>
      <c r="K103" s="28"/>
      <c r="L103" s="29"/>
      <c r="M103" s="30"/>
    </row>
    <row r="104" spans="3:14" x14ac:dyDescent="0.25">
      <c r="F104" s="31"/>
      <c r="K104" s="28"/>
      <c r="L104" s="29"/>
      <c r="M104" s="30"/>
    </row>
    <row r="105" spans="3:14" x14ac:dyDescent="0.25">
      <c r="L105" s="30"/>
      <c r="M105" s="30"/>
    </row>
    <row r="106" spans="3:14" x14ac:dyDescent="0.25">
      <c r="D106" s="33"/>
      <c r="E106" s="33"/>
      <c r="F106" s="33"/>
      <c r="L106" s="34"/>
      <c r="M106" s="30"/>
    </row>
    <row r="107" spans="3:14" x14ac:dyDescent="0.25">
      <c r="C107" s="35"/>
      <c r="D107" s="8"/>
      <c r="E107" s="8"/>
      <c r="F107" s="8"/>
      <c r="G107" s="8"/>
      <c r="H107" s="8"/>
      <c r="I107" s="8"/>
      <c r="J107" s="8"/>
      <c r="K107" s="8"/>
      <c r="L107" s="36"/>
      <c r="M107" s="37"/>
      <c r="N107" s="8"/>
    </row>
    <row r="108" spans="3:14" x14ac:dyDescent="0.25"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8"/>
    </row>
    <row r="109" spans="3:14" x14ac:dyDescent="0.25">
      <c r="C109" s="8"/>
      <c r="D109" s="10"/>
      <c r="E109" s="8"/>
      <c r="F109" s="8"/>
      <c r="G109" s="8"/>
      <c r="H109" s="8"/>
      <c r="I109" s="8"/>
      <c r="J109" s="8"/>
      <c r="K109" s="8"/>
      <c r="L109" s="5"/>
      <c r="M109" s="38"/>
      <c r="N109" s="8"/>
    </row>
    <row r="110" spans="3:14" x14ac:dyDescent="0.25"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38"/>
      <c r="N110" s="8"/>
    </row>
    <row r="111" spans="3:14" x14ac:dyDescent="0.25"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39"/>
      <c r="N111" s="8"/>
    </row>
    <row r="112" spans="3:14" x14ac:dyDescent="0.25">
      <c r="C112" s="8"/>
      <c r="D112" s="8"/>
      <c r="E112" s="8"/>
      <c r="F112" s="40"/>
      <c r="G112" s="8"/>
      <c r="H112" s="8"/>
      <c r="I112" s="8"/>
      <c r="J112" s="8"/>
      <c r="K112" s="8"/>
      <c r="L112" s="5"/>
      <c r="M112" s="5"/>
      <c r="N112" s="8"/>
    </row>
    <row r="113" spans="3:14" x14ac:dyDescent="0.25">
      <c r="C113" s="8"/>
      <c r="D113" s="5"/>
      <c r="E113" s="8"/>
      <c r="F113" s="40"/>
      <c r="G113" s="8"/>
      <c r="H113" s="8"/>
      <c r="I113" s="8"/>
      <c r="J113" s="8"/>
      <c r="K113" s="8"/>
      <c r="L113" s="5"/>
      <c r="M113" s="5"/>
      <c r="N113" s="8"/>
    </row>
    <row r="114" spans="3:14" x14ac:dyDescent="0.25">
      <c r="C114" s="8"/>
      <c r="D114" s="8"/>
      <c r="E114" s="8"/>
      <c r="F114" s="41"/>
      <c r="G114" s="42"/>
      <c r="H114" s="42"/>
      <c r="I114" s="42"/>
      <c r="J114" s="42"/>
      <c r="K114" s="41"/>
      <c r="L114" s="5"/>
      <c r="M114" s="5"/>
      <c r="N114" s="8"/>
    </row>
    <row r="115" spans="3:14" x14ac:dyDescent="0.25">
      <c r="C115" s="8"/>
      <c r="D115" s="8"/>
      <c r="E115" s="8"/>
      <c r="F115" s="42"/>
      <c r="G115" s="42"/>
      <c r="H115" s="42"/>
      <c r="I115" s="42"/>
      <c r="J115" s="42"/>
      <c r="K115" s="42"/>
      <c r="L115" s="8"/>
      <c r="M115" s="8"/>
      <c r="N115" s="8"/>
    </row>
    <row r="116" spans="3:14" x14ac:dyDescent="0.25">
      <c r="C116" s="8"/>
      <c r="D116" s="8"/>
      <c r="E116" s="8"/>
      <c r="F116" s="42"/>
      <c r="G116" s="42"/>
      <c r="H116" s="42"/>
      <c r="I116" s="42"/>
      <c r="J116" s="42"/>
      <c r="K116" s="42"/>
      <c r="L116" s="8"/>
      <c r="M116" s="8"/>
      <c r="N116" s="8"/>
    </row>
    <row r="117" spans="3:14" x14ac:dyDescent="0.25">
      <c r="C117" s="8"/>
      <c r="D117" s="8"/>
      <c r="E117" s="8"/>
      <c r="F117" s="40"/>
      <c r="G117" s="8"/>
      <c r="H117" s="8"/>
      <c r="I117" s="8"/>
      <c r="J117" s="8"/>
      <c r="K117" s="40"/>
      <c r="L117" s="8"/>
      <c r="M117" s="8"/>
      <c r="N117" s="8"/>
    </row>
    <row r="118" spans="3:14" x14ac:dyDescent="0.25">
      <c r="C118" s="8"/>
      <c r="D118" s="8"/>
      <c r="E118" s="8"/>
      <c r="F118" s="8"/>
      <c r="G118" s="8"/>
      <c r="H118" s="42"/>
      <c r="I118" s="8"/>
      <c r="J118" s="8"/>
      <c r="K118" s="8"/>
      <c r="L118" s="8"/>
      <c r="M118" s="8"/>
      <c r="N118" s="8"/>
    </row>
    <row r="119" spans="3:14" x14ac:dyDescent="0.2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B3C0-4831-4896-995F-1F5B3753A4B4}">
  <sheetPr>
    <pageSetUpPr fitToPage="1"/>
  </sheetPr>
  <dimension ref="C3:M61"/>
  <sheetViews>
    <sheetView tabSelected="1" topLeftCell="B31" workbookViewId="0">
      <selection activeCell="K46" sqref="K46"/>
    </sheetView>
  </sheetViews>
  <sheetFormatPr defaultRowHeight="15" x14ac:dyDescent="0.25"/>
  <cols>
    <col min="1" max="2" width="9.140625" style="43"/>
    <col min="3" max="3" width="26.42578125" style="43" customWidth="1"/>
    <col min="4" max="4" width="12.7109375" style="43" customWidth="1"/>
    <col min="5" max="5" width="36.42578125" style="43" customWidth="1"/>
    <col min="6" max="6" width="9" style="43" customWidth="1"/>
    <col min="7" max="7" width="35.7109375" style="43" customWidth="1"/>
    <col min="8" max="8" width="9.140625" style="43"/>
    <col min="9" max="9" width="2.7109375" style="43" customWidth="1"/>
    <col min="10" max="11" width="9.140625" style="43"/>
    <col min="12" max="12" width="9.7109375" style="43" bestFit="1" customWidth="1"/>
    <col min="13" max="16384" width="9.140625" style="43"/>
  </cols>
  <sheetData>
    <row r="3" spans="3:12" x14ac:dyDescent="0.25">
      <c r="E3" s="43" t="s">
        <v>0</v>
      </c>
      <c r="J3" s="44" t="str">
        <f>'Jan detailed'!J3</f>
        <v>January</v>
      </c>
      <c r="L3" s="45"/>
    </row>
    <row r="4" spans="3:12" x14ac:dyDescent="0.25">
      <c r="C4" s="46" t="s">
        <v>1</v>
      </c>
    </row>
    <row r="5" spans="3:12" x14ac:dyDescent="0.25">
      <c r="C5" s="3" t="s">
        <v>4</v>
      </c>
      <c r="D5" s="45"/>
      <c r="E5" s="28" t="s">
        <v>6</v>
      </c>
      <c r="H5" s="47"/>
      <c r="J5" s="48">
        <v>2</v>
      </c>
    </row>
    <row r="6" spans="3:12" x14ac:dyDescent="0.25">
      <c r="C6" s="49"/>
      <c r="D6" s="49"/>
      <c r="E6" s="50" t="s">
        <v>49</v>
      </c>
      <c r="F6" s="51"/>
      <c r="G6" s="51"/>
      <c r="H6" s="25"/>
      <c r="I6" s="51"/>
      <c r="J6" s="47">
        <v>1000</v>
      </c>
      <c r="K6" s="51"/>
    </row>
    <row r="7" spans="3:12" x14ac:dyDescent="0.25">
      <c r="C7" s="49"/>
      <c r="D7" s="49"/>
      <c r="E7" s="50" t="s">
        <v>7</v>
      </c>
      <c r="F7" s="51"/>
      <c r="G7" s="51"/>
      <c r="H7" s="47"/>
      <c r="I7" s="51"/>
      <c r="J7" s="47">
        <v>0.05</v>
      </c>
      <c r="K7" s="51"/>
    </row>
    <row r="8" spans="3:12" x14ac:dyDescent="0.25">
      <c r="C8" s="49"/>
      <c r="D8" s="49"/>
      <c r="E8" s="52" t="s">
        <v>50</v>
      </c>
      <c r="F8" s="51"/>
      <c r="G8" s="51"/>
      <c r="H8" s="47"/>
      <c r="I8" s="51"/>
      <c r="J8" s="53">
        <f>'Jan detailed'!H62-'Jan summary'!J5-'Jan summary'!J6-'Jan summary'!J7</f>
        <v>4688.4499999999989</v>
      </c>
      <c r="K8" s="53"/>
    </row>
    <row r="9" spans="3:12" x14ac:dyDescent="0.25">
      <c r="C9" s="49"/>
      <c r="D9" s="49"/>
      <c r="E9" s="23"/>
      <c r="F9" s="51"/>
      <c r="G9" s="51"/>
      <c r="H9" s="53"/>
      <c r="I9" s="53"/>
      <c r="J9" s="47"/>
      <c r="K9" s="51"/>
    </row>
    <row r="10" spans="3:12" x14ac:dyDescent="0.25">
      <c r="C10" s="49"/>
      <c r="D10" s="49"/>
      <c r="E10" s="28"/>
      <c r="F10" s="51"/>
      <c r="G10" s="51"/>
      <c r="H10" s="53"/>
      <c r="I10" s="53"/>
      <c r="J10" s="47"/>
      <c r="K10" s="51"/>
    </row>
    <row r="11" spans="3:12" x14ac:dyDescent="0.25">
      <c r="C11" s="45"/>
      <c r="E11" s="28"/>
      <c r="G11" s="51"/>
      <c r="H11" s="53"/>
      <c r="I11" s="53"/>
      <c r="J11" s="47"/>
      <c r="K11" s="51"/>
    </row>
    <row r="12" spans="3:12" x14ac:dyDescent="0.25">
      <c r="C12" s="45"/>
      <c r="E12" s="23"/>
      <c r="G12" s="51"/>
      <c r="H12" s="53"/>
      <c r="I12" s="53"/>
      <c r="J12" s="51"/>
      <c r="K12" s="51"/>
    </row>
    <row r="13" spans="3:12" x14ac:dyDescent="0.25">
      <c r="C13" s="45"/>
      <c r="D13" s="45"/>
      <c r="E13" s="54"/>
      <c r="G13" s="51"/>
      <c r="H13" s="53"/>
      <c r="I13" s="53"/>
      <c r="J13" s="51"/>
      <c r="K13" s="51"/>
    </row>
    <row r="14" spans="3:12" x14ac:dyDescent="0.25">
      <c r="E14" s="43" t="s">
        <v>8</v>
      </c>
      <c r="G14" s="51"/>
      <c r="H14" s="53"/>
      <c r="I14" s="51"/>
      <c r="J14" s="47">
        <f>SUM(J5:J13)</f>
        <v>5690.4999999999991</v>
      </c>
      <c r="K14" s="51"/>
    </row>
    <row r="15" spans="3:12" x14ac:dyDescent="0.25">
      <c r="G15" s="51"/>
      <c r="H15" s="51"/>
      <c r="I15" s="51"/>
      <c r="J15" s="51"/>
      <c r="K15" s="51"/>
    </row>
    <row r="16" spans="3:12" x14ac:dyDescent="0.25">
      <c r="G16" s="51"/>
      <c r="H16" s="51"/>
      <c r="I16" s="51"/>
      <c r="J16" s="51"/>
      <c r="K16" s="51"/>
    </row>
    <row r="17" spans="3:13" x14ac:dyDescent="0.25">
      <c r="G17" s="51"/>
      <c r="H17" s="51"/>
      <c r="I17" s="51"/>
      <c r="J17" s="51"/>
      <c r="K17" s="51"/>
      <c r="M17" s="51"/>
    </row>
    <row r="18" spans="3:13" x14ac:dyDescent="0.25">
      <c r="C18" s="3" t="s">
        <v>9</v>
      </c>
      <c r="H18" s="51"/>
      <c r="I18" s="51"/>
      <c r="J18" s="51"/>
      <c r="K18" s="51"/>
      <c r="M18" s="51"/>
    </row>
    <row r="19" spans="3:13" x14ac:dyDescent="0.25">
      <c r="C19" s="15" t="s">
        <v>1</v>
      </c>
      <c r="D19" s="15"/>
      <c r="E19" s="15" t="s">
        <v>10</v>
      </c>
      <c r="F19" s="15"/>
      <c r="G19" s="15" t="s">
        <v>2</v>
      </c>
      <c r="H19" s="16"/>
      <c r="I19" s="16"/>
      <c r="J19" s="16"/>
      <c r="K19" s="16" t="s">
        <v>3</v>
      </c>
      <c r="M19" s="51"/>
    </row>
    <row r="20" spans="3:13" x14ac:dyDescent="0.25">
      <c r="C20" s="6">
        <v>43474</v>
      </c>
      <c r="D20" s="8"/>
      <c r="E20" s="8" t="s">
        <v>13</v>
      </c>
      <c r="F20" s="8"/>
      <c r="G20" s="8" t="s">
        <v>14</v>
      </c>
      <c r="H20" s="8"/>
      <c r="I20" s="8"/>
      <c r="J20" s="17"/>
      <c r="K20" s="5">
        <v>59.9</v>
      </c>
      <c r="M20" s="47"/>
    </row>
    <row r="21" spans="3:13" x14ac:dyDescent="0.25">
      <c r="C21" s="18">
        <v>43479</v>
      </c>
      <c r="D21" s="8"/>
      <c r="E21" s="8" t="s">
        <v>15</v>
      </c>
      <c r="F21" s="19"/>
      <c r="G21" s="8" t="s">
        <v>28</v>
      </c>
      <c r="H21" s="20"/>
      <c r="I21" s="20"/>
      <c r="J21" s="17"/>
      <c r="K21" s="21">
        <v>470.11</v>
      </c>
    </row>
    <row r="22" spans="3:13" x14ac:dyDescent="0.25">
      <c r="C22" s="22">
        <v>43481</v>
      </c>
      <c r="D22" s="8"/>
      <c r="E22" s="8" t="s">
        <v>17</v>
      </c>
      <c r="F22" s="8"/>
      <c r="G22" s="8" t="s">
        <v>29</v>
      </c>
      <c r="H22" s="23"/>
      <c r="I22" s="23"/>
      <c r="J22" s="17"/>
      <c r="K22" s="24">
        <v>49.3</v>
      </c>
    </row>
    <row r="23" spans="3:13" x14ac:dyDescent="0.25">
      <c r="C23" s="22"/>
      <c r="D23" s="23"/>
      <c r="E23" s="8" t="s">
        <v>30</v>
      </c>
      <c r="F23" s="8"/>
      <c r="G23" s="8" t="s">
        <v>31</v>
      </c>
      <c r="H23" s="23"/>
      <c r="I23" s="23"/>
      <c r="J23" s="17"/>
      <c r="K23" s="24">
        <v>129</v>
      </c>
    </row>
    <row r="24" spans="3:13" x14ac:dyDescent="0.25">
      <c r="C24" s="22"/>
      <c r="D24" s="23"/>
      <c r="E24" s="8" t="s">
        <v>17</v>
      </c>
      <c r="F24" s="8"/>
      <c r="G24" s="8" t="s">
        <v>32</v>
      </c>
      <c r="H24" s="23"/>
      <c r="I24" s="23"/>
      <c r="J24" s="17"/>
      <c r="K24" s="24">
        <v>37</v>
      </c>
    </row>
    <row r="25" spans="3:13" x14ac:dyDescent="0.25">
      <c r="C25" s="22">
        <v>43486</v>
      </c>
      <c r="D25" s="23"/>
      <c r="E25" s="8" t="s">
        <v>34</v>
      </c>
      <c r="F25" s="8"/>
      <c r="G25" s="8" t="s">
        <v>35</v>
      </c>
      <c r="H25" s="23"/>
      <c r="I25" s="23"/>
      <c r="J25" s="17"/>
      <c r="K25" s="25">
        <v>280.5</v>
      </c>
    </row>
    <row r="26" spans="3:13" x14ac:dyDescent="0.25">
      <c r="C26" s="22">
        <v>43488</v>
      </c>
      <c r="D26" s="23"/>
      <c r="E26" s="8" t="s">
        <v>17</v>
      </c>
      <c r="F26" s="8"/>
      <c r="G26" s="8" t="s">
        <v>36</v>
      </c>
      <c r="H26" s="23"/>
      <c r="I26" s="23"/>
      <c r="J26" s="17"/>
      <c r="K26" s="25">
        <v>590</v>
      </c>
    </row>
    <row r="27" spans="3:13" x14ac:dyDescent="0.25">
      <c r="C27" s="22"/>
      <c r="D27" s="23"/>
      <c r="E27" s="8" t="s">
        <v>18</v>
      </c>
      <c r="F27" s="8"/>
      <c r="G27" s="8" t="s">
        <v>37</v>
      </c>
      <c r="H27" s="23"/>
      <c r="I27" s="23"/>
      <c r="J27" s="17"/>
      <c r="K27" s="25">
        <v>70</v>
      </c>
    </row>
    <row r="28" spans="3:13" x14ac:dyDescent="0.25">
      <c r="C28" s="22"/>
      <c r="D28" s="23"/>
      <c r="E28" s="8" t="s">
        <v>11</v>
      </c>
      <c r="F28" s="8"/>
      <c r="G28" s="8" t="s">
        <v>38</v>
      </c>
      <c r="H28" s="23"/>
      <c r="I28" s="23"/>
      <c r="J28" s="17"/>
      <c r="K28" s="25">
        <v>800</v>
      </c>
    </row>
    <row r="29" spans="3:13" x14ac:dyDescent="0.25">
      <c r="C29" s="6"/>
      <c r="D29" s="8"/>
      <c r="E29" s="8" t="s">
        <v>39</v>
      </c>
      <c r="F29" s="8"/>
      <c r="G29" s="8" t="s">
        <v>40</v>
      </c>
      <c r="H29" s="23"/>
      <c r="I29" s="23"/>
      <c r="J29" s="17"/>
      <c r="K29" s="25">
        <v>25</v>
      </c>
    </row>
    <row r="30" spans="3:13" x14ac:dyDescent="0.25">
      <c r="C30" s="22"/>
      <c r="D30" s="23"/>
      <c r="E30" s="8" t="s">
        <v>12</v>
      </c>
      <c r="F30" s="8"/>
      <c r="G30" s="23" t="s">
        <v>41</v>
      </c>
      <c r="H30" s="23"/>
      <c r="I30" s="23"/>
      <c r="J30" s="26"/>
      <c r="K30" s="25">
        <v>37.5</v>
      </c>
    </row>
    <row r="31" spans="3:13" x14ac:dyDescent="0.25">
      <c r="C31" s="22">
        <v>43492</v>
      </c>
      <c r="D31" s="23"/>
      <c r="E31" s="8" t="s">
        <v>43</v>
      </c>
      <c r="F31" s="8"/>
      <c r="G31" s="23" t="s">
        <v>44</v>
      </c>
      <c r="H31" s="23"/>
      <c r="I31" s="23"/>
      <c r="J31" s="17"/>
      <c r="K31" s="25">
        <v>16.5</v>
      </c>
    </row>
    <row r="32" spans="3:13" x14ac:dyDescent="0.25">
      <c r="C32" s="6"/>
      <c r="D32" s="23"/>
      <c r="E32" s="8" t="s">
        <v>46</v>
      </c>
      <c r="F32" s="23"/>
      <c r="G32" s="23" t="s">
        <v>45</v>
      </c>
      <c r="H32" s="23"/>
      <c r="I32" s="23"/>
      <c r="J32" s="17"/>
      <c r="K32" s="25">
        <v>140</v>
      </c>
    </row>
    <row r="33" spans="3:13" x14ac:dyDescent="0.25">
      <c r="C33" s="6">
        <v>43495</v>
      </c>
      <c r="D33" s="23"/>
      <c r="E33" s="8" t="s">
        <v>46</v>
      </c>
      <c r="F33" s="23"/>
      <c r="G33" s="23" t="s">
        <v>47</v>
      </c>
      <c r="H33" s="23"/>
      <c r="I33" s="23"/>
      <c r="J33" s="17"/>
      <c r="K33" s="25">
        <v>16</v>
      </c>
    </row>
    <row r="34" spans="3:13" x14ac:dyDescent="0.25">
      <c r="C34" s="6"/>
      <c r="D34" s="23"/>
      <c r="E34" s="8"/>
      <c r="F34" s="23"/>
      <c r="G34" s="23"/>
      <c r="H34" s="23"/>
      <c r="I34" s="23"/>
      <c r="J34" s="17"/>
      <c r="K34" s="25"/>
    </row>
    <row r="35" spans="3:13" x14ac:dyDescent="0.25">
      <c r="C35" s="6"/>
      <c r="D35" s="23"/>
      <c r="E35" s="8"/>
      <c r="F35" s="23"/>
      <c r="G35" s="23"/>
      <c r="H35" s="23"/>
      <c r="I35" s="23"/>
      <c r="J35" s="17"/>
      <c r="K35" s="25"/>
    </row>
    <row r="36" spans="3:13" x14ac:dyDescent="0.25">
      <c r="C36" s="27"/>
      <c r="D36" s="28"/>
      <c r="E36" s="8"/>
      <c r="F36" s="23"/>
      <c r="G36" s="23"/>
      <c r="H36" s="28"/>
      <c r="I36" s="28"/>
      <c r="J36" s="26"/>
      <c r="K36" s="29"/>
      <c r="M36" s="48"/>
    </row>
    <row r="37" spans="3:13" x14ac:dyDescent="0.25">
      <c r="C37" s="28"/>
      <c r="D37" s="28"/>
      <c r="E37" s="8"/>
      <c r="F37" s="23"/>
      <c r="G37" s="23"/>
      <c r="H37" s="28"/>
      <c r="I37" s="28"/>
      <c r="J37" s="26"/>
      <c r="K37" s="29"/>
      <c r="M37" s="48"/>
    </row>
    <row r="38" spans="3:13" x14ac:dyDescent="0.25">
      <c r="C38" s="27"/>
      <c r="D38" s="28"/>
      <c r="E38"/>
      <c r="F38" s="23"/>
      <c r="G38" s="28"/>
      <c r="H38" s="28"/>
      <c r="I38" s="28"/>
      <c r="J38" s="28"/>
      <c r="K38" s="29">
        <f>SUM(K20:K37)</f>
        <v>2720.81</v>
      </c>
      <c r="M38" s="48"/>
    </row>
    <row r="39" spans="3:13" x14ac:dyDescent="0.25">
      <c r="G39" s="28"/>
      <c r="J39" s="43" t="s">
        <v>20</v>
      </c>
      <c r="K39" s="55"/>
      <c r="M39" s="48"/>
    </row>
    <row r="40" spans="3:13" x14ac:dyDescent="0.25">
      <c r="C40" s="43" t="s">
        <v>21</v>
      </c>
      <c r="D40" s="55">
        <f>4839.58+400</f>
        <v>5239.58</v>
      </c>
      <c r="M40" s="48"/>
    </row>
    <row r="41" spans="3:13" x14ac:dyDescent="0.25">
      <c r="C41" s="28"/>
      <c r="D41" s="53"/>
      <c r="J41" s="43" t="s">
        <v>22</v>
      </c>
      <c r="M41" s="48">
        <v>7809.27</v>
      </c>
    </row>
    <row r="42" spans="3:13" x14ac:dyDescent="0.25">
      <c r="C42" s="43" t="s">
        <v>23</v>
      </c>
      <c r="D42" s="55">
        <f>J14</f>
        <v>5690.4999999999991</v>
      </c>
      <c r="F42" s="55"/>
      <c r="G42" s="55"/>
      <c r="J42" s="28" t="s">
        <v>16</v>
      </c>
      <c r="L42" s="48"/>
      <c r="M42" s="48">
        <v>400</v>
      </c>
    </row>
    <row r="43" spans="3:13" x14ac:dyDescent="0.25">
      <c r="C43" s="28"/>
      <c r="D43" s="55"/>
      <c r="G43" s="48"/>
      <c r="J43" s="43" t="s">
        <v>24</v>
      </c>
      <c r="L43" s="48"/>
      <c r="M43" s="48"/>
    </row>
    <row r="44" spans="3:13" x14ac:dyDescent="0.25">
      <c r="C44" s="43" t="s">
        <v>25</v>
      </c>
      <c r="D44" s="55">
        <f>-K38</f>
        <v>-2720.81</v>
      </c>
      <c r="F44" s="48"/>
      <c r="G44" s="55"/>
      <c r="L44" s="47"/>
      <c r="M44" s="48"/>
    </row>
    <row r="45" spans="3:13" x14ac:dyDescent="0.25">
      <c r="D45" s="56">
        <f>SUM(D40:D44)</f>
        <v>8209.2699999999986</v>
      </c>
      <c r="F45" s="55"/>
      <c r="G45" s="48"/>
      <c r="L45" s="47"/>
      <c r="M45" s="48"/>
    </row>
    <row r="46" spans="3:13" x14ac:dyDescent="0.25">
      <c r="C46" s="33"/>
      <c r="D46" s="55"/>
      <c r="L46" s="57">
        <f>SUM(L44:L45)</f>
        <v>0</v>
      </c>
      <c r="M46" s="34">
        <f>SUM(L44:L45)</f>
        <v>0</v>
      </c>
    </row>
    <row r="47" spans="3:13" x14ac:dyDescent="0.25">
      <c r="C47" s="28"/>
      <c r="L47" s="48"/>
      <c r="M47" s="48">
        <f>M41-M46+M42</f>
        <v>8209.27</v>
      </c>
    </row>
    <row r="48" spans="3:13" x14ac:dyDescent="0.25">
      <c r="G48" s="55"/>
      <c r="L48" s="48"/>
      <c r="M48" s="57"/>
    </row>
    <row r="49" spans="4:13" x14ac:dyDescent="0.25">
      <c r="D49" s="58"/>
      <c r="L49" s="48"/>
      <c r="M49" s="57"/>
    </row>
    <row r="50" spans="4:13" x14ac:dyDescent="0.25">
      <c r="L50" s="48"/>
      <c r="M50" s="59">
        <f>SUM(M47:M49)</f>
        <v>8209.27</v>
      </c>
    </row>
    <row r="51" spans="4:13" x14ac:dyDescent="0.25">
      <c r="D51" s="28"/>
      <c r="F51" s="60"/>
      <c r="L51" s="48"/>
      <c r="M51" s="48"/>
    </row>
    <row r="52" spans="4:13" x14ac:dyDescent="0.25">
      <c r="D52" s="53"/>
      <c r="F52" s="61"/>
      <c r="L52" s="48"/>
      <c r="M52" s="48"/>
    </row>
    <row r="53" spans="4:13" x14ac:dyDescent="0.25">
      <c r="D53" s="53"/>
      <c r="F53" s="63"/>
      <c r="G53" s="51"/>
      <c r="H53" s="42"/>
      <c r="I53" s="42"/>
      <c r="J53" s="42"/>
      <c r="K53" s="63"/>
      <c r="L53" s="47"/>
      <c r="M53" s="48"/>
    </row>
    <row r="54" spans="4:13" x14ac:dyDescent="0.25">
      <c r="F54" s="42"/>
      <c r="G54" s="42"/>
      <c r="H54" s="42"/>
      <c r="I54" s="42"/>
      <c r="J54" s="42"/>
      <c r="K54" s="42"/>
      <c r="L54" s="51"/>
    </row>
    <row r="55" spans="4:13" x14ac:dyDescent="0.25">
      <c r="F55" s="42"/>
      <c r="G55" s="42"/>
      <c r="H55" s="42"/>
      <c r="I55" s="42"/>
      <c r="J55" s="42"/>
      <c r="K55" s="42"/>
      <c r="L55" s="51"/>
    </row>
    <row r="56" spans="4:13" x14ac:dyDescent="0.25">
      <c r="F56" s="64"/>
      <c r="G56" s="42"/>
      <c r="H56" s="51"/>
      <c r="I56" s="51"/>
      <c r="J56" s="51"/>
      <c r="K56" s="64"/>
      <c r="L56" s="51"/>
    </row>
    <row r="57" spans="4:13" x14ac:dyDescent="0.25">
      <c r="F57" s="51"/>
      <c r="G57" s="51"/>
      <c r="H57" s="42"/>
      <c r="I57" s="51"/>
      <c r="J57" s="51"/>
      <c r="K57" s="51"/>
      <c r="L57" s="51"/>
    </row>
    <row r="58" spans="4:13" x14ac:dyDescent="0.25">
      <c r="F58" s="51"/>
      <c r="G58" s="51"/>
      <c r="H58" s="51"/>
      <c r="I58" s="51"/>
      <c r="J58" s="51"/>
      <c r="K58" s="51"/>
      <c r="L58" s="51"/>
    </row>
    <row r="59" spans="4:13" x14ac:dyDescent="0.25">
      <c r="E59" s="62"/>
      <c r="F59" s="51"/>
      <c r="G59" s="51"/>
      <c r="H59" s="51"/>
      <c r="I59" s="51"/>
      <c r="J59" s="51"/>
      <c r="K59" s="51"/>
      <c r="L59" s="51"/>
    </row>
    <row r="60" spans="4:13" x14ac:dyDescent="0.25">
      <c r="E60" s="62"/>
      <c r="F60" s="51"/>
      <c r="G60" s="23"/>
      <c r="H60" s="51"/>
      <c r="I60" s="51"/>
      <c r="J60" s="51"/>
      <c r="K60" s="51"/>
      <c r="L60" s="51"/>
    </row>
    <row r="61" spans="4:13" x14ac:dyDescent="0.25">
      <c r="F61" s="51"/>
      <c r="G61" s="23"/>
      <c r="H61" s="51"/>
      <c r="I61" s="51"/>
      <c r="J61" s="51"/>
      <c r="K61" s="51"/>
      <c r="L61" s="51"/>
    </row>
  </sheetData>
  <pageMargins left="0.7" right="0.7" top="0.75" bottom="0.75" header="0.3" footer="0.3"/>
  <pageSetup paperSize="9" scale="5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 detailed</vt:lpstr>
      <vt:lpstr>Jan summary</vt:lpstr>
      <vt:lpstr>'Jan detailed'!Print_Area</vt:lpstr>
      <vt:lpstr>'Jan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2019-02-03T22:16:56Z</cp:lastPrinted>
  <dcterms:created xsi:type="dcterms:W3CDTF">2019-02-03T21:39:05Z</dcterms:created>
  <dcterms:modified xsi:type="dcterms:W3CDTF">2019-02-08T20:12:45Z</dcterms:modified>
</cp:coreProperties>
</file>